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ППР\_02_ПЛАН 13-1 ИГЭС\План ремонтных затрат Ф. 13-1 2023\Закупки 2023г\ЦК АП (№232 ПЗ). Верховые откосы\На проверку\"/>
    </mc:Choice>
  </mc:AlternateContent>
  <bookViews>
    <workbookView xWindow="480" yWindow="75" windowWidth="11340" windowHeight="9345"/>
  </bookViews>
  <sheets>
    <sheet name="деф.вед." sheetId="2" r:id="rId1"/>
  </sheets>
  <externalReferences>
    <externalReference r:id="rId2"/>
  </externalReferences>
  <definedNames>
    <definedName name="_xlnm.Print_Area" localSheetId="0">деф.вед.!$A$1:$L$83</definedName>
  </definedNames>
  <calcPr calcId="162913"/>
</workbook>
</file>

<file path=xl/calcChain.xml><?xml version="1.0" encoding="utf-8"?>
<calcChain xmlns="http://schemas.openxmlformats.org/spreadsheetml/2006/main">
  <c r="G18" i="2" l="1"/>
  <c r="K69" i="2" l="1"/>
  <c r="G40" i="2"/>
  <c r="G56" i="2" l="1"/>
  <c r="K68" i="2"/>
  <c r="E76" i="2" l="1"/>
  <c r="I5" i="2" l="1"/>
</calcChain>
</file>

<file path=xl/sharedStrings.xml><?xml version="1.0" encoding="utf-8"?>
<sst xmlns="http://schemas.openxmlformats.org/spreadsheetml/2006/main" count="380" uniqueCount="196">
  <si>
    <t>Наименование</t>
  </si>
  <si>
    <t>Ед. изм.</t>
  </si>
  <si>
    <t>м3</t>
  </si>
  <si>
    <t>м2</t>
  </si>
  <si>
    <t>(категория ремонта)</t>
  </si>
  <si>
    <t>(наименование объекта, станционный номер, инвентарный номер)</t>
  </si>
  <si>
    <t>№ п.п.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</si>
  <si>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</si>
  <si>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</si>
  <si>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</si>
  <si>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зап.частях*</t>
  </si>
  <si>
    <t>Кол-во</t>
  </si>
  <si>
    <t>Использование (лом, утиль, мусор, реализация, повторное исп.)</t>
  </si>
  <si>
    <t>Поставка (заказчик/ подрядчик)</t>
  </si>
  <si>
    <t>т</t>
  </si>
  <si>
    <t>1 т груза</t>
  </si>
  <si>
    <t>100 м2</t>
  </si>
  <si>
    <t>кг</t>
  </si>
  <si>
    <t>Ведомость объемов работ №1</t>
  </si>
  <si>
    <t>100 м</t>
  </si>
  <si>
    <t>шт</t>
  </si>
  <si>
    <t>1</t>
  </si>
  <si>
    <t>2</t>
  </si>
  <si>
    <t>СОГЛАСОВАНО:</t>
  </si>
  <si>
    <t>УТВЕРЖДАЮ:</t>
  </si>
  <si>
    <t>Директор ООО "СЭК"</t>
  </si>
  <si>
    <t>Директор филиала ООО "ЕвроСибЭнерго-Гидрогенерация" Иркутская ГЭС</t>
  </si>
  <si>
    <t>___________________ О.В. Набеев</t>
  </si>
  <si>
    <t>___________________ В.А. Чеверда</t>
  </si>
  <si>
    <t>Главный инженер ИГЭС</t>
  </si>
  <si>
    <t>А.Н. Николаев</t>
  </si>
  <si>
    <t>Начальник УТОиР ЗиС ИГЭС</t>
  </si>
  <si>
    <t>Е.А. Кочкин</t>
  </si>
  <si>
    <t>Приложение №1 к Заявке № 1 по договору № 2-ИГ-2022 от 01.04.2022г.</t>
  </si>
  <si>
    <t>Ветошь</t>
  </si>
  <si>
    <t>Перевозка грузов автомобилями-самосвалами грузоподъемностью 10 т работающих вне карьера на расстояние: I класс груза до 25 км</t>
  </si>
  <si>
    <t>мусор</t>
  </si>
  <si>
    <t>3</t>
  </si>
  <si>
    <t>Строительный мусор</t>
  </si>
  <si>
    <t>4</t>
  </si>
  <si>
    <t>5</t>
  </si>
  <si>
    <t>6</t>
  </si>
  <si>
    <t>7</t>
  </si>
  <si>
    <t>Подрядчик</t>
  </si>
  <si>
    <t>тн</t>
  </si>
  <si>
    <t>100 м3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</si>
  <si>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</si>
  <si>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</si>
  <si>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</si>
  <si>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</si>
  <si>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</si>
  <si>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</si>
  <si>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</si>
  <si>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</si>
  <si>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</si>
  <si>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</si>
  <si>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</si>
  <si>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</si>
  <si>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</si>
  <si>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</si>
  <si>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</si>
  <si>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</si>
  <si>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</si>
  <si>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</si>
  <si>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</si>
  <si>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</si>
  <si>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</si>
  <si>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100 отверстий</t>
  </si>
  <si>
    <t>"_____"  __________________ 2023г.</t>
  </si>
  <si>
    <t>Размещение строительного мусора на полигоне (талоны на полигон ТБО  АО "САХ" г. Иркутск)</t>
  </si>
  <si>
    <t>Раздел 1. IGS01UMX10UU011UU02 Ремонт бетона плит А (правобережной грунтовой плотины)</t>
  </si>
  <si>
    <t>Разборка железобетонных конструкций плит верхового откоса при помощи отбойных молотков из бетона марки: 150</t>
  </si>
  <si>
    <t>Ацетилен газообразный технический</t>
  </si>
  <si>
    <t>Кислород газообразный технический</t>
  </si>
  <si>
    <t>Смесь песчано-гравийная природная</t>
  </si>
  <si>
    <t>Устройство прокладочной гидроизоляции фундаментов рулонными материалами в один слой насухо</t>
  </si>
  <si>
    <t>Рубероид кровельный РКП-350</t>
  </si>
  <si>
    <t>Армирование подстилающих слоев и набетонок</t>
  </si>
  <si>
    <t>Проволока светлая, диаметр 1,1 мм</t>
  </si>
  <si>
    <t>Сталь арматурная, горячекатаная, периодического профиля, класс А-III, диаметр 10 мм</t>
  </si>
  <si>
    <t>Обработка деревянных конструкций антисептиком-антипиреном при помощи аппарата аэрозольно-капельного распыления</t>
  </si>
  <si>
    <t>Антисептик для защиты деревянных строительных конструкций от биологического разрушения</t>
  </si>
  <si>
    <t>Установка досок остающихся в теле бетона</t>
  </si>
  <si>
    <t>1 м2 поверхности опалубки, соприкасающейся с бетоном</t>
  </si>
  <si>
    <t>Доски обрезные хвойных пород (лиственница) длиной: 2-3,75 м, шириной 75-150 мм, толщиной 40 мм, I сорта</t>
  </si>
  <si>
    <t xml:space="preserve">0,342 </t>
  </si>
  <si>
    <t>Герметик Тэктор 201 (2,94кг на 1 м.п.)</t>
  </si>
  <si>
    <t>Устройство стен подвалов и подпорных стен: бетонных</t>
  </si>
  <si>
    <t>Болты с гайками и шайбами строительные</t>
  </si>
  <si>
    <t>Гвозди строительные</t>
  </si>
  <si>
    <t>Известь строительная негашеная комовая, сорт I</t>
  </si>
  <si>
    <t>Бруски обрезные, хвойных пород, длина 4-6,5 м, ширина 75-150 мм, толщина 40-75 мм, сорт III</t>
  </si>
  <si>
    <t>Доска обрезная, хвойных пород, ширина 75-150 мм, толщина 44 мм и более, длина 4-6,5 м, сорт III</t>
  </si>
  <si>
    <t>Щиты из досок, толщина 25 мм</t>
  </si>
  <si>
    <t>Бетон тяжелый для гидротехнических сооружений, класс: В22,5 (М300)</t>
  </si>
  <si>
    <t>Обеспыливание поверхности</t>
  </si>
  <si>
    <t>Увлажнение поверхности бетона водой перед нанесением Кальматрона</t>
  </si>
  <si>
    <t>Устройство боковой обмазочной изоляции стен, фундаментов ручным способом из сухих смесей толщиной слоя 2 мм (гидроизоляционная проникающая "Кальматрон")</t>
  </si>
  <si>
    <t>Смесь сухая: гидроизоляционная проникающая "Кальматрон" (ТУ 5745-001-47517383-00)</t>
  </si>
  <si>
    <t>Затаривание строительного мусора в мешки</t>
  </si>
  <si>
    <t>Мешки полипропиленовые (50 кг)</t>
  </si>
  <si>
    <t>100 шт</t>
  </si>
  <si>
    <t>Раздел 2. Ремонт каверн плит (правобережной грунтовой плотины)</t>
  </si>
  <si>
    <t xml:space="preserve">0,39 </t>
  </si>
  <si>
    <t xml:space="preserve">3 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</si>
  <si>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50 мм</t>
  </si>
  <si>
    <t>Диск алмазный для твердых материалов, диаметр 350 мм</t>
  </si>
  <si>
    <t xml:space="preserve">15 </t>
  </si>
  <si>
    <t>Установка анкерных болтов: в готовые гнезда с заделкой длиной до 1 м</t>
  </si>
  <si>
    <t>Кондуктор инвентарный металлический</t>
  </si>
  <si>
    <t xml:space="preserve">0,0001 </t>
  </si>
  <si>
    <t>Детали анкерные с резьбой из прямых или гнутых круглых стержней</t>
  </si>
  <si>
    <t xml:space="preserve">0,0074 </t>
  </si>
  <si>
    <t xml:space="preserve">0,0026 </t>
  </si>
  <si>
    <t xml:space="preserve">0,0926 </t>
  </si>
  <si>
    <t>29</t>
  </si>
  <si>
    <t>Укладка бетона толщиной 100 мм</t>
  </si>
  <si>
    <t xml:space="preserve">0,0002 </t>
  </si>
  <si>
    <t>Доска обрезная, хвойных пород, ширина 75-150 мм, толщина 25 мм, длина 4-6,5 м, сорт III</t>
  </si>
  <si>
    <t xml:space="preserve">0,0122 </t>
  </si>
  <si>
    <t>30</t>
  </si>
  <si>
    <t xml:space="preserve">1,53 </t>
  </si>
  <si>
    <t>31</t>
  </si>
  <si>
    <t xml:space="preserve">0,015 </t>
  </si>
  <si>
    <t>32</t>
  </si>
  <si>
    <t>33</t>
  </si>
  <si>
    <t>34</t>
  </si>
  <si>
    <t xml:space="preserve">0,72 </t>
  </si>
  <si>
    <t>Раздел 3. Ремонт деформационных швов плит Б и В (правобережной грунтовой плотины)</t>
  </si>
  <si>
    <t>35</t>
  </si>
  <si>
    <t>Разборка железобетонных конструкций плит верхового откоса при помощи отбойных молотков из бетона марки: 150 на глубину до 120 мм</t>
  </si>
  <si>
    <t>36</t>
  </si>
  <si>
    <t>Резка затвердевшего покрытия прямолинейными участками длиной от 0,1 до 20 м нарезчиком швов с алмазными дисками при ширине пропила 3 мм: железобетонного на глубину 50 мм на полу и стенах</t>
  </si>
  <si>
    <t>37</t>
  </si>
  <si>
    <t>38</t>
  </si>
  <si>
    <t xml:space="preserve">0,0012 </t>
  </si>
  <si>
    <t xml:space="preserve">5,069 </t>
  </si>
  <si>
    <t>Раздел 4. IGS01UMX10UU011UU02 Прочие работы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</si>
  <si>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</si>
  <si>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Сверление вертикальных отверстий в бетонных конструкциях полов перфоратором глубиной 100 мм диаметром: до 20 мм</t>
  </si>
  <si>
    <t>Укладка бетона толщиной 120 мм</t>
  </si>
  <si>
    <r>
      <t xml:space="preserve">на  </t>
    </r>
    <r>
      <rPr>
        <b/>
        <u/>
        <sz val="12"/>
        <color theme="1"/>
        <rFont val="Times New Roman"/>
        <family val="1"/>
        <charset val="204"/>
      </rPr>
      <t>Ремонт бетона плит верхового откоса правобережной грунтовой плотины</t>
    </r>
  </si>
  <si>
    <t xml:space="preserve"> Плотина правобережная - сооружение, пл.застройки 589028,6 кв.м., назначение: нежилое инв.№ТГ0000000004</t>
  </si>
  <si>
    <t xml:space="preserve">Согласовано:  Служба ЗиС ООО "ЕвроСибЭнерго-Гидрогенерация"  подтверждает необходимость проведения данного вида  работ      
Вед.инженер службы ЗиС                                                                О.А. Борус
</t>
  </si>
  <si>
    <t>Герметик Тэктор 201 (1,125кг на 1 м.п.)</t>
  </si>
  <si>
    <t>3,12</t>
  </si>
  <si>
    <t>5,7</t>
  </si>
  <si>
    <t xml:space="preserve">0,123 </t>
  </si>
  <si>
    <t xml:space="preserve">0,95 </t>
  </si>
  <si>
    <t xml:space="preserve">0,0259 </t>
  </si>
  <si>
    <t>0,1</t>
  </si>
  <si>
    <r>
      <t xml:space="preserve">1,5
</t>
    </r>
    <r>
      <rPr>
        <b/>
        <sz val="8"/>
        <color rgb="FF000000"/>
        <rFont val="Times New Roman"/>
        <family val="1"/>
        <charset val="204"/>
      </rPr>
      <t xml:space="preserve">15*0,1 </t>
    </r>
  </si>
  <si>
    <r>
      <t xml:space="preserve">0,3
</t>
    </r>
    <r>
      <rPr>
        <b/>
        <sz val="8"/>
        <color rgb="FF000000"/>
        <rFont val="Times New Roman"/>
        <family val="1"/>
        <charset val="204"/>
      </rPr>
      <t xml:space="preserve">(15*2) / 100 </t>
    </r>
  </si>
  <si>
    <r>
      <t xml:space="preserve">0,6
</t>
    </r>
    <r>
      <rPr>
        <b/>
        <sz val="8"/>
        <color rgb="FF000000"/>
        <rFont val="Times New Roman"/>
        <family val="1"/>
        <charset val="204"/>
      </rPr>
      <t xml:space="preserve">60 / 100 </t>
    </r>
  </si>
  <si>
    <r>
      <t xml:space="preserve">0,0074
</t>
    </r>
    <r>
      <rPr>
        <b/>
        <sz val="8"/>
        <color rgb="FF000000"/>
        <rFont val="Times New Roman"/>
        <family val="1"/>
        <charset val="204"/>
      </rPr>
      <t xml:space="preserve">60*0,2*0,617/1000 </t>
    </r>
  </si>
  <si>
    <r>
      <t xml:space="preserve">0,09255
</t>
    </r>
    <r>
      <rPr>
        <b/>
        <sz val="8"/>
        <color rgb="FF000000"/>
        <rFont val="Times New Roman"/>
        <family val="1"/>
        <charset val="204"/>
      </rPr>
      <t xml:space="preserve">15*6,17/1000 </t>
    </r>
  </si>
  <si>
    <r>
      <t xml:space="preserve">0,15
</t>
    </r>
    <r>
      <rPr>
        <b/>
        <sz val="8"/>
        <color rgb="FF000000"/>
        <rFont val="Times New Roman"/>
        <family val="1"/>
        <charset val="204"/>
      </rPr>
      <t>15 / 100</t>
    </r>
    <r>
      <rPr>
        <b/>
        <sz val="10"/>
        <color rgb="FF000000"/>
        <rFont val="Times New Roman"/>
        <family val="1"/>
        <charset val="204"/>
      </rPr>
      <t xml:space="preserve"> </t>
    </r>
  </si>
  <si>
    <r>
      <t xml:space="preserve">0,15
</t>
    </r>
    <r>
      <rPr>
        <b/>
        <sz val="8"/>
        <color rgb="FF000000"/>
        <rFont val="Times New Roman"/>
        <family val="1"/>
        <charset val="204"/>
      </rPr>
      <t xml:space="preserve">15 / 100 </t>
    </r>
  </si>
  <si>
    <r>
      <t xml:space="preserve">3,6
</t>
    </r>
    <r>
      <rPr>
        <b/>
        <sz val="8"/>
        <color rgb="FF000000"/>
        <rFont val="Times New Roman"/>
        <family val="1"/>
        <charset val="204"/>
      </rPr>
      <t xml:space="preserve">1,5*2,4 </t>
    </r>
  </si>
  <si>
    <r>
      <t xml:space="preserve">12
</t>
    </r>
    <r>
      <rPr>
        <b/>
        <sz val="8"/>
        <color rgb="FF000000"/>
        <rFont val="Times New Roman"/>
        <family val="1"/>
        <charset val="204"/>
      </rPr>
      <t xml:space="preserve">250*0,4*0,12 </t>
    </r>
  </si>
  <si>
    <r>
      <t xml:space="preserve">5
</t>
    </r>
    <r>
      <rPr>
        <b/>
        <sz val="8"/>
        <color rgb="FF000000"/>
        <rFont val="Times New Roman"/>
        <family val="1"/>
        <charset val="204"/>
      </rPr>
      <t xml:space="preserve">(250*2) / 100 </t>
    </r>
  </si>
  <si>
    <r>
      <t xml:space="preserve">10
</t>
    </r>
    <r>
      <rPr>
        <b/>
        <sz val="8"/>
        <color rgb="FF000000"/>
        <rFont val="Times New Roman"/>
        <family val="1"/>
        <charset val="204"/>
      </rPr>
      <t xml:space="preserve">250*2*2 / 100 </t>
    </r>
  </si>
  <si>
    <r>
      <t xml:space="preserve">0,123
</t>
    </r>
    <r>
      <rPr>
        <b/>
        <sz val="8"/>
        <color rgb="FF000000"/>
        <rFont val="Times New Roman"/>
        <family val="1"/>
        <charset val="204"/>
      </rPr>
      <t xml:space="preserve">250*4*0,2*0,617/1000 </t>
    </r>
  </si>
  <si>
    <r>
      <t xml:space="preserve">0,95
</t>
    </r>
    <r>
      <rPr>
        <b/>
        <sz val="8"/>
        <color rgb="FF000000"/>
        <rFont val="Times New Roman"/>
        <family val="1"/>
        <charset val="204"/>
      </rPr>
      <t xml:space="preserve">(250*(0,15+0,04)*2) / 100 </t>
    </r>
  </si>
  <si>
    <r>
      <t xml:space="preserve">37,5
</t>
    </r>
    <r>
      <rPr>
        <b/>
        <sz val="8"/>
        <color rgb="FF000000"/>
        <rFont val="Times New Roman"/>
        <family val="1"/>
        <charset val="204"/>
      </rPr>
      <t xml:space="preserve">250*0,15 </t>
    </r>
  </si>
  <si>
    <r>
      <t xml:space="preserve">0,9255
</t>
    </r>
    <r>
      <rPr>
        <b/>
        <sz val="8"/>
        <color rgb="FF000000"/>
        <rFont val="Times New Roman"/>
        <family val="1"/>
        <charset val="204"/>
      </rPr>
      <t xml:space="preserve">250*2*3*0,617/1000 </t>
    </r>
  </si>
  <si>
    <r>
      <t xml:space="preserve">1
</t>
    </r>
    <r>
      <rPr>
        <b/>
        <sz val="8"/>
        <color rgb="FF000000"/>
        <rFont val="Times New Roman"/>
        <family val="1"/>
        <charset val="204"/>
      </rPr>
      <t xml:space="preserve">250*0,1 / 100 </t>
    </r>
  </si>
  <si>
    <r>
      <t xml:space="preserve">1
</t>
    </r>
    <r>
      <rPr>
        <b/>
        <sz val="8"/>
        <color rgb="FF000000"/>
        <rFont val="Times New Roman"/>
        <family val="1"/>
        <charset val="204"/>
      </rPr>
      <t xml:space="preserve">250*0,4 / 100 </t>
    </r>
  </si>
  <si>
    <r>
      <t xml:space="preserve">2,5
</t>
    </r>
    <r>
      <rPr>
        <b/>
        <sz val="8"/>
        <color rgb="FF000000"/>
        <rFont val="Times New Roman"/>
        <family val="1"/>
        <charset val="204"/>
      </rPr>
      <t xml:space="preserve">250/ 100 </t>
    </r>
  </si>
  <si>
    <r>
      <t xml:space="preserve">28,8
</t>
    </r>
    <r>
      <rPr>
        <b/>
        <sz val="8"/>
        <color rgb="FF000000"/>
        <rFont val="Times New Roman"/>
        <family val="1"/>
        <charset val="204"/>
      </rPr>
      <t xml:space="preserve">12*2,4 </t>
    </r>
  </si>
  <si>
    <r>
      <t xml:space="preserve">9,65
</t>
    </r>
    <r>
      <rPr>
        <b/>
        <sz val="8"/>
        <color rgb="FF000000"/>
        <rFont val="Times New Roman"/>
        <family val="1"/>
        <charset val="204"/>
      </rPr>
      <t xml:space="preserve">3.5*2.5*0.175*7-1,072 </t>
    </r>
  </si>
  <si>
    <t>2,509</t>
  </si>
  <si>
    <t>19,3</t>
  </si>
  <si>
    <r>
      <t xml:space="preserve">0,6615
</t>
    </r>
    <r>
      <rPr>
        <b/>
        <sz val="8"/>
        <color rgb="FF000000"/>
        <rFont val="Times New Roman"/>
        <family val="1"/>
        <charset val="204"/>
      </rPr>
      <t xml:space="preserve">66,15 / 100 </t>
    </r>
  </si>
  <si>
    <r>
      <t xml:space="preserve">0,378
</t>
    </r>
    <r>
      <rPr>
        <b/>
        <sz val="8"/>
        <color rgb="FF000000"/>
        <rFont val="Times New Roman"/>
        <family val="1"/>
        <charset val="204"/>
      </rPr>
      <t xml:space="preserve">3.5*2.5*7*0.00617 </t>
    </r>
  </si>
  <si>
    <t>0,0106</t>
  </si>
  <si>
    <r>
      <t xml:space="preserve">0,2527
</t>
    </r>
    <r>
      <rPr>
        <b/>
        <sz val="8"/>
        <color rgb="FF000000"/>
        <rFont val="Times New Roman"/>
        <family val="1"/>
        <charset val="204"/>
      </rPr>
      <t xml:space="preserve">(66,5*(0,15+0,04)*2) / 100 </t>
    </r>
  </si>
  <si>
    <t xml:space="preserve">0,2527 </t>
  </si>
  <si>
    <r>
      <t xml:space="preserve">0,665
</t>
    </r>
    <r>
      <rPr>
        <b/>
        <sz val="8"/>
        <color rgb="FF000000"/>
        <rFont val="Times New Roman"/>
        <family val="1"/>
        <charset val="204"/>
      </rPr>
      <t xml:space="preserve">66,5 / 100 </t>
    </r>
  </si>
  <si>
    <t>4,594</t>
  </si>
  <si>
    <t>0,004</t>
  </si>
  <si>
    <t>0,0024</t>
  </si>
  <si>
    <t>0,0064</t>
  </si>
  <si>
    <t>0,079</t>
  </si>
  <si>
    <t>3,675</t>
  </si>
  <si>
    <r>
      <t xml:space="preserve">61,25
</t>
    </r>
    <r>
      <rPr>
        <b/>
        <sz val="8"/>
        <color rgb="FF000000"/>
        <rFont val="Times New Roman"/>
        <family val="1"/>
        <charset val="204"/>
      </rPr>
      <t xml:space="preserve">3.5*2.5*7 </t>
    </r>
  </si>
  <si>
    <r>
      <t xml:space="preserve">0,6125
</t>
    </r>
    <r>
      <rPr>
        <b/>
        <sz val="8"/>
        <color rgb="FF000000"/>
        <rFont val="Times New Roman"/>
        <family val="1"/>
        <charset val="204"/>
      </rPr>
      <t xml:space="preserve">(3.5*2.5*7) / 100 </t>
    </r>
  </si>
  <si>
    <t>0,0613</t>
  </si>
  <si>
    <r>
      <t xml:space="preserve">23,16
</t>
    </r>
    <r>
      <rPr>
        <b/>
        <sz val="8"/>
        <color rgb="FF000000"/>
        <rFont val="Times New Roman"/>
        <family val="1"/>
        <charset val="204"/>
      </rPr>
      <t xml:space="preserve">9,65*2,4 </t>
    </r>
  </si>
  <si>
    <t>4,632</t>
  </si>
  <si>
    <r>
      <t xml:space="preserve">55,56
</t>
    </r>
    <r>
      <rPr>
        <b/>
        <sz val="8"/>
        <color rgb="FF000000"/>
        <rFont val="Times New Roman"/>
        <family val="1"/>
        <charset val="204"/>
      </rPr>
      <t xml:space="preserve">(9,65+1,5+12)*2,4 </t>
    </r>
  </si>
  <si>
    <r>
      <t xml:space="preserve">9,975
</t>
    </r>
    <r>
      <rPr>
        <b/>
        <sz val="8"/>
        <color rgb="FF000000"/>
        <rFont val="Times New Roman"/>
        <family val="1"/>
        <charset val="204"/>
      </rPr>
      <t xml:space="preserve">66,5*0,15 </t>
    </r>
  </si>
  <si>
    <t>Устройство подстилающих и выравнивающих слоев оснований: из песчано-гравийной смеси, дресвы</t>
  </si>
  <si>
    <r>
      <t xml:space="preserve">0,06125
</t>
    </r>
    <r>
      <rPr>
        <b/>
        <sz val="8"/>
        <color rgb="FF000000"/>
        <rFont val="Times New Roman"/>
        <family val="1"/>
        <charset val="204"/>
      </rPr>
      <t xml:space="preserve">3,5*2,5*0,1*7 / 100 </t>
    </r>
  </si>
  <si>
    <t>Герметизация мастикой швов: горизонтальных</t>
  </si>
  <si>
    <r>
      <t xml:space="preserve">0,0919
</t>
    </r>
    <r>
      <rPr>
        <b/>
        <sz val="8"/>
        <color rgb="FF000000"/>
        <rFont val="Times New Roman"/>
        <family val="1"/>
        <charset val="204"/>
      </rPr>
      <t xml:space="preserve">3,5*2,5*0,15*7 /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</si>
</sst>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20" x14ac:knownFonts="1"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3" fillId="0" borderId="0"/>
    <xf numFmtId="0" fontId="16" fillId="0" borderId="0"/>
  </cellStyleXfs>
  <cellXfs count="108">
    <xf numFmtId="0" fontId="0" fillId="0" borderId="0" xfId="0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8" fillId="0" borderId="0" xfId="0" applyFont="1"/>
    <xf numFmtId="0" fontId="3" fillId="0" borderId="0" xfId="1" applyFont="1" applyFill="1" applyAlignment="1">
      <alignment horizontal="center" vertical="top"/>
    </xf>
    <xf numFmtId="49" fontId="3" fillId="0" borderId="0" xfId="1" applyNumberFormat="1" applyFont="1" applyFill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3" fillId="0" borderId="0" xfId="1" applyNumberFormat="1" applyFont="1" applyFill="1" applyAlignment="1">
      <alignment horizontal="center" vertical="top" wrapText="1"/>
    </xf>
    <xf numFmtId="0" fontId="3" fillId="0" borderId="0" xfId="1" applyNumberFormat="1" applyFont="1" applyFill="1" applyAlignment="1">
      <alignment horizontal="right" vertical="top"/>
    </xf>
    <xf numFmtId="0" fontId="3" fillId="0" borderId="0" xfId="1" applyFont="1" applyFill="1"/>
    <xf numFmtId="0" fontId="3" fillId="0" borderId="0" xfId="0" applyFont="1" applyAlignment="1"/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5" xfId="0" applyNumberFormat="1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12" xfId="0" applyFont="1" applyBorder="1" applyAlignment="1">
      <alignment horizontal="center" vertical="top"/>
    </xf>
    <xf numFmtId="0" fontId="3" fillId="0" borderId="2" xfId="0" applyFont="1" applyBorder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2" xfId="0" applyFont="1" applyFill="1" applyBorder="1"/>
    <xf numFmtId="0" fontId="1" fillId="0" borderId="0" xfId="0" applyFont="1" applyFill="1" applyAlignment="1">
      <alignment horizontal="left" vertical="top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/>
    <xf numFmtId="2" fontId="8" fillId="0" borderId="0" xfId="0" applyNumberFormat="1" applyFont="1" applyFill="1"/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/>
    </xf>
    <xf numFmtId="0" fontId="12" fillId="0" borderId="0" xfId="1" applyFont="1" applyFill="1" applyAlignment="1">
      <alignment horizontal="right"/>
    </xf>
    <xf numFmtId="0" fontId="3" fillId="0" borderId="3" xfId="0" applyFont="1" applyBorder="1"/>
    <xf numFmtId="0" fontId="3" fillId="0" borderId="4" xfId="0" applyFont="1" applyBorder="1"/>
    <xf numFmtId="0" fontId="3" fillId="0" borderId="1" xfId="0" applyFont="1" applyBorder="1"/>
    <xf numFmtId="0" fontId="8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2" xfId="0" applyFont="1" applyFill="1" applyBorder="1"/>
    <xf numFmtId="49" fontId="15" fillId="0" borderId="2" xfId="3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/>
    <xf numFmtId="0" fontId="8" fillId="0" borderId="0" xfId="0" applyFont="1" applyFill="1" applyAlignment="1"/>
    <xf numFmtId="2" fontId="8" fillId="0" borderId="0" xfId="0" applyNumberFormat="1" applyFont="1" applyFill="1" applyAlignment="1"/>
    <xf numFmtId="49" fontId="14" fillId="0" borderId="3" xfId="3" applyNumberFormat="1" applyFont="1" applyFill="1" applyBorder="1" applyAlignment="1" applyProtection="1">
      <alignment horizontal="center" vertical="top" wrapText="1"/>
    </xf>
    <xf numFmtId="49" fontId="18" fillId="0" borderId="2" xfId="3" applyNumberFormat="1" applyFont="1" applyFill="1" applyBorder="1" applyAlignment="1" applyProtection="1">
      <alignment horizontal="left" vertical="top" wrapText="1"/>
    </xf>
    <xf numFmtId="49" fontId="18" fillId="0" borderId="2" xfId="3" applyNumberFormat="1" applyFont="1" applyFill="1" applyBorder="1" applyAlignment="1" applyProtection="1">
      <alignment horizontal="center" vertical="top" wrapText="1"/>
    </xf>
    <xf numFmtId="49" fontId="18" fillId="0" borderId="2" xfId="3" applyNumberFormat="1" applyFont="1" applyFill="1" applyBorder="1" applyAlignment="1" applyProtection="1">
      <alignment horizontal="right" vertical="top" wrapText="1"/>
    </xf>
    <xf numFmtId="0" fontId="3" fillId="0" borderId="2" xfId="0" applyFont="1" applyBorder="1" applyAlignment="1">
      <alignment vertical="top"/>
    </xf>
    <xf numFmtId="49" fontId="3" fillId="0" borderId="1" xfId="3" applyNumberFormat="1" applyFont="1" applyFill="1" applyBorder="1" applyAlignment="1" applyProtection="1">
      <alignment horizontal="right" vertical="top" wrapText="1"/>
    </xf>
    <xf numFmtId="49" fontId="14" fillId="0" borderId="2" xfId="3" applyNumberFormat="1" applyFont="1" applyFill="1" applyBorder="1" applyAlignment="1" applyProtection="1">
      <alignment horizontal="center" vertical="top" wrapText="1"/>
    </xf>
    <xf numFmtId="49" fontId="14" fillId="0" borderId="2" xfId="3" applyNumberFormat="1" applyFont="1" applyFill="1" applyBorder="1" applyAlignment="1" applyProtection="1">
      <alignment horizontal="left" vertical="top" wrapText="1"/>
    </xf>
    <xf numFmtId="0" fontId="14" fillId="0" borderId="2" xfId="3" applyNumberFormat="1" applyFont="1" applyFill="1" applyBorder="1" applyAlignment="1" applyProtection="1">
      <alignment horizontal="right" vertical="top" wrapText="1"/>
    </xf>
    <xf numFmtId="0" fontId="18" fillId="0" borderId="2" xfId="3" applyNumberFormat="1" applyFont="1" applyFill="1" applyBorder="1" applyAlignment="1" applyProtection="1">
      <alignment horizontal="right" vertical="top" wrapText="1"/>
    </xf>
    <xf numFmtId="49" fontId="3" fillId="0" borderId="4" xfId="3" applyNumberFormat="1" applyFont="1" applyFill="1" applyBorder="1" applyAlignment="1" applyProtection="1">
      <alignment horizontal="right" vertical="top" wrapText="1"/>
    </xf>
    <xf numFmtId="49" fontId="18" fillId="0" borderId="4" xfId="3" applyNumberFormat="1" applyFont="1" applyFill="1" applyBorder="1" applyAlignment="1" applyProtection="1">
      <alignment horizontal="center" vertical="top" wrapText="1"/>
    </xf>
    <xf numFmtId="49" fontId="14" fillId="0" borderId="1" xfId="3" applyNumberFormat="1" applyFont="1" applyFill="1" applyBorder="1" applyAlignment="1" applyProtection="1">
      <alignment horizontal="center" vertical="top" wrapText="1"/>
    </xf>
    <xf numFmtId="164" fontId="18" fillId="0" borderId="2" xfId="3" applyNumberFormat="1" applyFont="1" applyFill="1" applyBorder="1" applyAlignment="1" applyProtection="1">
      <alignment horizontal="right" vertical="top" wrapText="1"/>
    </xf>
    <xf numFmtId="2" fontId="18" fillId="0" borderId="2" xfId="3" applyNumberFormat="1" applyFont="1" applyFill="1" applyBorder="1" applyAlignment="1" applyProtection="1">
      <alignment horizontal="right" vertical="top" wrapText="1"/>
    </xf>
    <xf numFmtId="49" fontId="19" fillId="0" borderId="2" xfId="2" applyNumberFormat="1" applyFont="1" applyFill="1" applyBorder="1" applyAlignment="1" applyProtection="1">
      <alignment horizontal="center" vertical="top" wrapText="1"/>
    </xf>
    <xf numFmtId="0" fontId="19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/>
    <xf numFmtId="49" fontId="14" fillId="0" borderId="3" xfId="3" applyNumberFormat="1" applyFont="1" applyFill="1" applyBorder="1" applyAlignment="1" applyProtection="1">
      <alignment horizontal="left" vertical="top" wrapText="1"/>
    </xf>
    <xf numFmtId="49" fontId="14" fillId="0" borderId="1" xfId="3" applyNumberFormat="1" applyFont="1" applyFill="1" applyBorder="1" applyAlignment="1" applyProtection="1">
      <alignment horizontal="left" vertical="top" wrapText="1"/>
    </xf>
    <xf numFmtId="0" fontId="14" fillId="0" borderId="3" xfId="3" applyNumberFormat="1" applyFont="1" applyFill="1" applyBorder="1" applyAlignment="1" applyProtection="1">
      <alignment horizontal="right" vertical="top" wrapText="1"/>
    </xf>
    <xf numFmtId="0" fontId="14" fillId="0" borderId="1" xfId="3" applyNumberFormat="1" applyFont="1" applyFill="1" applyBorder="1" applyAlignment="1" applyProtection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9" fontId="14" fillId="0" borderId="3" xfId="3" applyNumberFormat="1" applyFont="1" applyFill="1" applyBorder="1" applyAlignment="1" applyProtection="1">
      <alignment horizontal="center" vertical="top" wrapText="1"/>
    </xf>
    <xf numFmtId="49" fontId="14" fillId="0" borderId="1" xfId="3" applyNumberFormat="1" applyFont="1" applyFill="1" applyBorder="1" applyAlignment="1" applyProtection="1">
      <alignment horizontal="center" vertical="top" wrapText="1"/>
    </xf>
    <xf numFmtId="49" fontId="14" fillId="0" borderId="4" xfId="3" applyNumberFormat="1" applyFont="1" applyFill="1" applyBorder="1" applyAlignment="1" applyProtection="1">
      <alignment horizontal="left" vertical="top" wrapText="1"/>
    </xf>
    <xf numFmtId="49" fontId="14" fillId="0" borderId="4" xfId="3" applyNumberFormat="1" applyFont="1" applyFill="1" applyBorder="1" applyAlignment="1" applyProtection="1">
      <alignment horizontal="center" vertical="top" wrapText="1"/>
    </xf>
    <xf numFmtId="0" fontId="14" fillId="0" borderId="4" xfId="3" applyNumberFormat="1" applyFont="1" applyFill="1" applyBorder="1" applyAlignment="1" applyProtection="1">
      <alignment horizontal="right" vertical="top" wrapText="1"/>
    </xf>
    <xf numFmtId="49" fontId="14" fillId="3" borderId="14" xfId="3" applyNumberFormat="1" applyFont="1" applyFill="1" applyBorder="1" applyAlignment="1" applyProtection="1">
      <alignment horizontal="left" vertical="center" wrapText="1"/>
    </xf>
    <xf numFmtId="49" fontId="14" fillId="3" borderId="15" xfId="3" applyNumberFormat="1" applyFont="1" applyFill="1" applyBorder="1" applyAlignment="1" applyProtection="1">
      <alignment horizontal="left" vertical="center" wrapText="1"/>
    </xf>
    <xf numFmtId="49" fontId="14" fillId="3" borderId="13" xfId="3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right" vertical="top"/>
    </xf>
    <xf numFmtId="0" fontId="3" fillId="0" borderId="1" xfId="0" applyFont="1" applyBorder="1" applyAlignment="1">
      <alignment horizontal="right" vertical="top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11" fillId="0" borderId="0" xfId="0" applyFont="1" applyAlignment="1">
      <alignment horizontal="left" wrapText="1"/>
    </xf>
    <xf numFmtId="0" fontId="3" fillId="0" borderId="7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77;&#1076;&#1086;&#1084;&#1086;&#1089;&#1090;&#1100;%20&#1086;&#1073;&#1098;&#1077;&#1084;&#1086;&#1074;%20&#1088;&#1072;&#1073;&#1086;&#1090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ф.вед."/>
    </sheetNames>
    <sheetDataSet>
      <sheetData sheetId="0">
        <row r="40">
          <cell r="G40">
            <v>7.1999999999999993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view="pageBreakPreview" topLeftCell="A76" zoomScale="140" zoomScaleNormal="100" zoomScaleSheetLayoutView="140" workbookViewId="0">
      <selection activeCell="A82" sqref="A82:XFD82"/>
    </sheetView>
  </sheetViews>
  <sheetFormatPr defaultColWidth="9.140625" defaultRowHeight="12.75" outlineLevelCol="1" x14ac:dyDescent="0.2"/>
  <cols>
    <col min="1" max="1" width="5.5703125" style="24" customWidth="1"/>
    <col min="2" max="2" width="34.7109375" style="24" customWidth="1"/>
    <col min="3" max="3" width="8.7109375" style="24" customWidth="1"/>
    <col min="4" max="4" width="15.140625" style="24" customWidth="1"/>
    <col min="5" max="5" width="12.28515625" style="24" customWidth="1" outlineLevel="1"/>
    <col min="6" max="7" width="9.140625" style="24" customWidth="1" outlineLevel="1"/>
    <col min="8" max="8" width="12.140625" style="24" customWidth="1" outlineLevel="1"/>
    <col min="9" max="9" width="27.85546875" style="25" customWidth="1"/>
    <col min="10" max="10" width="9.140625" style="25"/>
    <col min="11" max="11" width="10" style="25" bestFit="1" customWidth="1"/>
    <col min="12" max="12" width="9.85546875" style="3" customWidth="1"/>
    <col min="13" max="16384" width="9.140625" style="24"/>
  </cols>
  <sheetData>
    <row r="1" spans="1:12" s="5" customFormat="1" ht="15.75" customHeight="1" x14ac:dyDescent="0.25">
      <c r="A1" s="6"/>
      <c r="B1" s="7"/>
      <c r="C1" s="8"/>
      <c r="D1" s="6"/>
      <c r="E1" s="9"/>
      <c r="F1" s="10"/>
      <c r="G1" s="11"/>
      <c r="H1" s="11"/>
      <c r="I1" s="11"/>
      <c r="J1" s="11"/>
      <c r="K1" s="11"/>
      <c r="L1" s="45" t="s">
        <v>33</v>
      </c>
    </row>
    <row r="2" spans="1:12" ht="15.75" x14ac:dyDescent="0.25">
      <c r="A2" s="43" t="s">
        <v>23</v>
      </c>
      <c r="B2" s="44"/>
      <c r="C2" s="44"/>
      <c r="I2" s="40" t="s">
        <v>24</v>
      </c>
      <c r="J2" s="41"/>
      <c r="K2" s="41"/>
      <c r="L2" s="24"/>
    </row>
    <row r="3" spans="1:12" s="12" customFormat="1" ht="54" customHeight="1" x14ac:dyDescent="0.2">
      <c r="A3" s="101" t="s">
        <v>25</v>
      </c>
      <c r="B3" s="101"/>
      <c r="C3" s="101"/>
      <c r="I3" s="99" t="s">
        <v>26</v>
      </c>
      <c r="J3" s="99"/>
      <c r="K3" s="99"/>
      <c r="L3" s="99"/>
    </row>
    <row r="4" spans="1:12" ht="34.15" customHeight="1" x14ac:dyDescent="0.25">
      <c r="A4" s="106" t="s">
        <v>27</v>
      </c>
      <c r="B4" s="106"/>
      <c r="C4" s="106"/>
      <c r="I4" s="40" t="s">
        <v>28</v>
      </c>
      <c r="J4" s="41"/>
      <c r="K4" s="41"/>
      <c r="L4" s="24"/>
    </row>
    <row r="5" spans="1:12" ht="20.45" customHeight="1" x14ac:dyDescent="0.25">
      <c r="A5" s="43" t="s">
        <v>68</v>
      </c>
      <c r="B5" s="44"/>
      <c r="C5" s="44"/>
      <c r="I5" s="40" t="str">
        <f>A5</f>
        <v>"_____"  __________________ 2023г.</v>
      </c>
      <c r="J5" s="41"/>
      <c r="K5" s="41"/>
      <c r="L5" s="24"/>
    </row>
    <row r="6" spans="1:12" s="3" customFormat="1" ht="30" customHeight="1" x14ac:dyDescent="0.2">
      <c r="A6" s="33"/>
      <c r="B6" s="34"/>
      <c r="C6" s="35"/>
      <c r="D6" s="36"/>
      <c r="F6" s="50"/>
      <c r="G6" s="37"/>
      <c r="H6" s="38"/>
    </row>
    <row r="7" spans="1:12" s="3" customFormat="1" ht="18.75" x14ac:dyDescent="0.3">
      <c r="A7" s="102" t="s">
        <v>18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2" s="3" customFormat="1" ht="9.75" customHeight="1" x14ac:dyDescent="0.3">
      <c r="A8" s="4"/>
      <c r="B8" s="4"/>
      <c r="C8" s="4"/>
      <c r="D8" s="4"/>
      <c r="E8" s="4"/>
      <c r="F8" s="4"/>
      <c r="G8" s="39"/>
      <c r="H8" s="39"/>
      <c r="I8" s="4"/>
      <c r="J8" s="4"/>
      <c r="K8" s="4"/>
      <c r="L8" s="4"/>
    </row>
    <row r="9" spans="1:12" s="3" customFormat="1" ht="45" customHeight="1" x14ac:dyDescent="0.25">
      <c r="A9" s="103" t="s">
        <v>141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12" s="3" customFormat="1" x14ac:dyDescent="0.2">
      <c r="A10" s="105" t="s">
        <v>4</v>
      </c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</row>
    <row r="11" spans="1:12" s="3" customFormat="1" ht="15.75" x14ac:dyDescent="0.25">
      <c r="A11" s="104" t="s">
        <v>142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1:12" s="3" customFormat="1" x14ac:dyDescent="0.2">
      <c r="A12" s="100" t="s">
        <v>5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</row>
    <row r="13" spans="1:12" ht="19.5" customHeight="1" thickBot="1" x14ac:dyDescent="0.35">
      <c r="A13" s="26"/>
      <c r="B13" s="1"/>
      <c r="C13" s="1"/>
      <c r="D13" s="1"/>
      <c r="E13" s="1"/>
      <c r="F13" s="1"/>
      <c r="G13" s="2"/>
      <c r="H13" s="2"/>
      <c r="I13" s="27"/>
      <c r="J13" s="27"/>
      <c r="K13" s="27"/>
      <c r="L13" s="4"/>
    </row>
    <row r="14" spans="1:12" ht="13.5" thickBot="1" x14ac:dyDescent="0.25">
      <c r="A14" s="95" t="s">
        <v>6</v>
      </c>
      <c r="B14" s="95" t="s">
        <v>7</v>
      </c>
      <c r="C14" s="97" t="s">
        <v>8</v>
      </c>
      <c r="D14" s="98"/>
      <c r="E14" s="97" t="s">
        <v>9</v>
      </c>
      <c r="F14" s="107"/>
      <c r="G14" s="107"/>
      <c r="H14" s="98"/>
      <c r="I14" s="97" t="s">
        <v>10</v>
      </c>
      <c r="J14" s="107"/>
      <c r="K14" s="107"/>
      <c r="L14" s="98"/>
    </row>
    <row r="15" spans="1:12" ht="57" thickBot="1" x14ac:dyDescent="0.25">
      <c r="A15" s="96"/>
      <c r="B15" s="96"/>
      <c r="C15" s="13" t="s">
        <v>1</v>
      </c>
      <c r="D15" s="14" t="s">
        <v>11</v>
      </c>
      <c r="E15" s="13" t="s">
        <v>0</v>
      </c>
      <c r="F15" s="14" t="s">
        <v>1</v>
      </c>
      <c r="G15" s="15" t="s">
        <v>11</v>
      </c>
      <c r="H15" s="16" t="s">
        <v>12</v>
      </c>
      <c r="I15" s="28" t="s">
        <v>0</v>
      </c>
      <c r="J15" s="29" t="s">
        <v>1</v>
      </c>
      <c r="K15" s="28" t="s">
        <v>11</v>
      </c>
      <c r="L15" s="17" t="s">
        <v>13</v>
      </c>
    </row>
    <row r="16" spans="1:12" x14ac:dyDescent="0.2">
      <c r="A16" s="18">
        <v>1</v>
      </c>
      <c r="B16" s="19">
        <v>2</v>
      </c>
      <c r="C16" s="18">
        <v>3</v>
      </c>
      <c r="D16" s="19">
        <v>4</v>
      </c>
      <c r="E16" s="18">
        <v>5</v>
      </c>
      <c r="F16" s="19">
        <v>6</v>
      </c>
      <c r="G16" s="20">
        <v>7</v>
      </c>
      <c r="H16" s="21">
        <v>8</v>
      </c>
      <c r="I16" s="30">
        <v>9</v>
      </c>
      <c r="J16" s="31">
        <v>10</v>
      </c>
      <c r="K16" s="30">
        <v>11</v>
      </c>
      <c r="L16" s="22">
        <v>12</v>
      </c>
    </row>
    <row r="17" spans="1:12" x14ac:dyDescent="0.2">
      <c r="A17" s="89" t="s">
        <v>70</v>
      </c>
      <c r="B17" s="90"/>
      <c r="C17" s="90"/>
      <c r="D17" s="90"/>
      <c r="E17" s="90"/>
      <c r="F17" s="90"/>
      <c r="G17" s="90"/>
      <c r="H17" s="90"/>
      <c r="I17" s="90"/>
      <c r="J17" s="90"/>
      <c r="K17" s="90"/>
      <c r="L17" s="91"/>
    </row>
    <row r="18" spans="1:12" ht="13.5" customHeight="1" x14ac:dyDescent="0.2">
      <c r="A18" s="56" t="s">
        <v>21</v>
      </c>
      <c r="B18" s="76" t="s">
        <v>71</v>
      </c>
      <c r="C18" s="84" t="s">
        <v>2</v>
      </c>
      <c r="D18" s="78" t="s">
        <v>170</v>
      </c>
      <c r="E18" s="80" t="s">
        <v>38</v>
      </c>
      <c r="F18" s="82" t="s">
        <v>14</v>
      </c>
      <c r="G18" s="93">
        <f>9.65*2.4</f>
        <v>23.16</v>
      </c>
      <c r="H18" s="82" t="s">
        <v>36</v>
      </c>
      <c r="I18" s="57" t="s">
        <v>72</v>
      </c>
      <c r="J18" s="58" t="s">
        <v>2</v>
      </c>
      <c r="K18" s="59" t="s">
        <v>171</v>
      </c>
      <c r="L18" s="60" t="s">
        <v>43</v>
      </c>
    </row>
    <row r="19" spans="1:12" ht="37.5" customHeight="1" x14ac:dyDescent="0.2">
      <c r="A19" s="61"/>
      <c r="B19" s="77"/>
      <c r="C19" s="85"/>
      <c r="D19" s="79"/>
      <c r="E19" s="81"/>
      <c r="F19" s="83"/>
      <c r="G19" s="94"/>
      <c r="H19" s="83"/>
      <c r="I19" s="57" t="s">
        <v>73</v>
      </c>
      <c r="J19" s="58" t="s">
        <v>2</v>
      </c>
      <c r="K19" s="59" t="s">
        <v>172</v>
      </c>
      <c r="L19" s="60" t="s">
        <v>43</v>
      </c>
    </row>
    <row r="20" spans="1:12" ht="47.25" customHeight="1" x14ac:dyDescent="0.2">
      <c r="A20" s="62" t="s">
        <v>22</v>
      </c>
      <c r="B20" s="63" t="s">
        <v>192</v>
      </c>
      <c r="C20" s="62" t="s">
        <v>45</v>
      </c>
      <c r="D20" s="64" t="s">
        <v>193</v>
      </c>
      <c r="E20" s="23"/>
      <c r="F20" s="23"/>
      <c r="G20" s="23"/>
      <c r="H20" s="23"/>
      <c r="I20" s="57" t="s">
        <v>74</v>
      </c>
      <c r="J20" s="58" t="s">
        <v>2</v>
      </c>
      <c r="K20" s="65">
        <v>7.84</v>
      </c>
      <c r="L20" s="60" t="s">
        <v>43</v>
      </c>
    </row>
    <row r="21" spans="1:12" ht="79.5" customHeight="1" x14ac:dyDescent="0.2">
      <c r="A21" s="62" t="s">
        <v>37</v>
      </c>
      <c r="B21" s="63" t="s">
        <v>75</v>
      </c>
      <c r="C21" s="62" t="s">
        <v>16</v>
      </c>
      <c r="D21" s="64" t="s">
        <v>173</v>
      </c>
      <c r="E21" s="23"/>
      <c r="F21" s="23"/>
      <c r="G21" s="23"/>
      <c r="H21" s="23"/>
      <c r="I21" s="57" t="s">
        <v>76</v>
      </c>
      <c r="J21" s="58" t="s">
        <v>3</v>
      </c>
      <c r="K21" s="65">
        <v>72.77</v>
      </c>
      <c r="L21" s="60" t="s">
        <v>43</v>
      </c>
    </row>
    <row r="22" spans="1:12" ht="24.75" customHeight="1" x14ac:dyDescent="0.2">
      <c r="A22" s="56" t="s">
        <v>39</v>
      </c>
      <c r="B22" s="76" t="s">
        <v>77</v>
      </c>
      <c r="C22" s="84" t="s">
        <v>14</v>
      </c>
      <c r="D22" s="78" t="s">
        <v>174</v>
      </c>
      <c r="E22" s="46"/>
      <c r="F22" s="46"/>
      <c r="G22" s="46"/>
      <c r="H22" s="46"/>
      <c r="I22" s="57" t="s">
        <v>78</v>
      </c>
      <c r="J22" s="58" t="s">
        <v>14</v>
      </c>
      <c r="K22" s="59" t="s">
        <v>175</v>
      </c>
      <c r="L22" s="60" t="s">
        <v>43</v>
      </c>
    </row>
    <row r="23" spans="1:12" ht="53.25" customHeight="1" x14ac:dyDescent="0.2">
      <c r="A23" s="61"/>
      <c r="B23" s="77"/>
      <c r="C23" s="85"/>
      <c r="D23" s="79"/>
      <c r="E23" s="48"/>
      <c r="F23" s="48"/>
      <c r="G23" s="48"/>
      <c r="H23" s="48"/>
      <c r="I23" s="57" t="s">
        <v>79</v>
      </c>
      <c r="J23" s="58" t="s">
        <v>14</v>
      </c>
      <c r="K23" s="65">
        <v>0.378</v>
      </c>
      <c r="L23" s="60" t="s">
        <v>43</v>
      </c>
    </row>
    <row r="24" spans="1:12" ht="13.5" customHeight="1" x14ac:dyDescent="0.2">
      <c r="A24" s="56" t="s">
        <v>40</v>
      </c>
      <c r="B24" s="76" t="s">
        <v>80</v>
      </c>
      <c r="C24" s="84" t="s">
        <v>16</v>
      </c>
      <c r="D24" s="78" t="s">
        <v>176</v>
      </c>
      <c r="E24" s="46"/>
      <c r="F24" s="46"/>
      <c r="G24" s="46"/>
      <c r="H24" s="46"/>
      <c r="I24" s="57" t="s">
        <v>34</v>
      </c>
      <c r="J24" s="58" t="s">
        <v>17</v>
      </c>
      <c r="K24" s="59" t="s">
        <v>177</v>
      </c>
      <c r="L24" s="60" t="s">
        <v>43</v>
      </c>
    </row>
    <row r="25" spans="1:12" ht="51" x14ac:dyDescent="0.2">
      <c r="A25" s="61"/>
      <c r="B25" s="77"/>
      <c r="C25" s="85"/>
      <c r="D25" s="79"/>
      <c r="E25" s="48"/>
      <c r="F25" s="48"/>
      <c r="G25" s="48"/>
      <c r="H25" s="48"/>
      <c r="I25" s="57" t="s">
        <v>81</v>
      </c>
      <c r="J25" s="58" t="s">
        <v>14</v>
      </c>
      <c r="K25" s="65">
        <v>7.5810000000000001E-3</v>
      </c>
      <c r="L25" s="60" t="s">
        <v>43</v>
      </c>
    </row>
    <row r="26" spans="1:12" ht="87" customHeight="1" x14ac:dyDescent="0.2">
      <c r="A26" s="62" t="s">
        <v>41</v>
      </c>
      <c r="B26" s="63" t="s">
        <v>82</v>
      </c>
      <c r="C26" s="52" t="s">
        <v>83</v>
      </c>
      <c r="D26" s="64" t="s">
        <v>191</v>
      </c>
      <c r="E26" s="23"/>
      <c r="F26" s="23"/>
      <c r="G26" s="23"/>
      <c r="H26" s="23"/>
      <c r="I26" s="57" t="s">
        <v>84</v>
      </c>
      <c r="J26" s="58" t="s">
        <v>2</v>
      </c>
      <c r="K26" s="65">
        <v>0.39900000000000002</v>
      </c>
      <c r="L26" s="60" t="s">
        <v>43</v>
      </c>
    </row>
    <row r="27" spans="1:12" ht="29.25" customHeight="1" x14ac:dyDescent="0.2">
      <c r="A27" s="62" t="s">
        <v>42</v>
      </c>
      <c r="B27" s="63" t="s">
        <v>194</v>
      </c>
      <c r="C27" s="62" t="s">
        <v>19</v>
      </c>
      <c r="D27" s="64" t="s">
        <v>178</v>
      </c>
      <c r="E27" s="23"/>
      <c r="F27" s="23"/>
      <c r="G27" s="23"/>
      <c r="H27" s="23"/>
      <c r="I27" s="57" t="s">
        <v>144</v>
      </c>
      <c r="J27" s="58" t="s">
        <v>17</v>
      </c>
      <c r="K27" s="65">
        <v>74.8125</v>
      </c>
      <c r="L27" s="60" t="s">
        <v>43</v>
      </c>
    </row>
    <row r="28" spans="1:12" ht="12.75" customHeight="1" x14ac:dyDescent="0.2">
      <c r="A28" s="56" t="s">
        <v>46</v>
      </c>
      <c r="B28" s="76" t="s">
        <v>87</v>
      </c>
      <c r="C28" s="56" t="s">
        <v>45</v>
      </c>
      <c r="D28" s="78" t="s">
        <v>195</v>
      </c>
      <c r="E28" s="46"/>
      <c r="F28" s="46"/>
      <c r="G28" s="46"/>
      <c r="H28" s="46"/>
      <c r="I28" s="57" t="s">
        <v>88</v>
      </c>
      <c r="J28" s="58" t="s">
        <v>17</v>
      </c>
      <c r="K28" s="59" t="s">
        <v>179</v>
      </c>
      <c r="L28" s="60" t="s">
        <v>43</v>
      </c>
    </row>
    <row r="29" spans="1:12" x14ac:dyDescent="0.2">
      <c r="A29" s="66"/>
      <c r="B29" s="86"/>
      <c r="C29" s="67"/>
      <c r="D29" s="88"/>
      <c r="E29" s="47"/>
      <c r="F29" s="47"/>
      <c r="G29" s="47"/>
      <c r="H29" s="47"/>
      <c r="I29" s="57" t="s">
        <v>89</v>
      </c>
      <c r="J29" s="58" t="s">
        <v>14</v>
      </c>
      <c r="K29" s="59" t="s">
        <v>180</v>
      </c>
      <c r="L29" s="60" t="s">
        <v>43</v>
      </c>
    </row>
    <row r="30" spans="1:12" ht="25.5" x14ac:dyDescent="0.2">
      <c r="A30" s="66"/>
      <c r="B30" s="86"/>
      <c r="C30" s="47"/>
      <c r="D30" s="88"/>
      <c r="E30" s="47"/>
      <c r="F30" s="47"/>
      <c r="G30" s="47"/>
      <c r="H30" s="47"/>
      <c r="I30" s="57" t="s">
        <v>90</v>
      </c>
      <c r="J30" s="58" t="s">
        <v>14</v>
      </c>
      <c r="K30" s="59" t="s">
        <v>181</v>
      </c>
      <c r="L30" s="60" t="s">
        <v>43</v>
      </c>
    </row>
    <row r="31" spans="1:12" ht="42.75" customHeight="1" x14ac:dyDescent="0.2">
      <c r="A31" s="66"/>
      <c r="B31" s="86"/>
      <c r="C31" s="47"/>
      <c r="D31" s="47"/>
      <c r="E31" s="47"/>
      <c r="F31" s="47"/>
      <c r="G31" s="47"/>
      <c r="H31" s="47"/>
      <c r="I31" s="57" t="s">
        <v>91</v>
      </c>
      <c r="J31" s="58" t="s">
        <v>2</v>
      </c>
      <c r="K31" s="59" t="s">
        <v>182</v>
      </c>
      <c r="L31" s="60" t="s">
        <v>43</v>
      </c>
    </row>
    <row r="32" spans="1:12" ht="42" customHeight="1" x14ac:dyDescent="0.2">
      <c r="A32" s="66"/>
      <c r="B32" s="47"/>
      <c r="C32" s="47"/>
      <c r="D32" s="47"/>
      <c r="E32" s="47"/>
      <c r="F32" s="47"/>
      <c r="G32" s="47"/>
      <c r="H32" s="47"/>
      <c r="I32" s="57" t="s">
        <v>92</v>
      </c>
      <c r="J32" s="58" t="s">
        <v>2</v>
      </c>
      <c r="K32" s="59" t="s">
        <v>183</v>
      </c>
      <c r="L32" s="60" t="s">
        <v>43</v>
      </c>
    </row>
    <row r="33" spans="1:12" x14ac:dyDescent="0.2">
      <c r="A33" s="66"/>
      <c r="B33" s="47"/>
      <c r="C33" s="47"/>
      <c r="D33" s="47"/>
      <c r="E33" s="47"/>
      <c r="F33" s="47"/>
      <c r="G33" s="47"/>
      <c r="H33" s="47"/>
      <c r="I33" s="57" t="s">
        <v>93</v>
      </c>
      <c r="J33" s="58" t="s">
        <v>3</v>
      </c>
      <c r="K33" s="59" t="s">
        <v>184</v>
      </c>
      <c r="L33" s="60" t="s">
        <v>43</v>
      </c>
    </row>
    <row r="34" spans="1:12" ht="38.25" x14ac:dyDescent="0.2">
      <c r="A34" s="61"/>
      <c r="B34" s="48"/>
      <c r="C34" s="48"/>
      <c r="D34" s="48"/>
      <c r="E34" s="48"/>
      <c r="F34" s="48"/>
      <c r="G34" s="48"/>
      <c r="H34" s="48"/>
      <c r="I34" s="57" t="s">
        <v>94</v>
      </c>
      <c r="J34" s="58" t="s">
        <v>2</v>
      </c>
      <c r="K34" s="65">
        <v>9.3740000000000006</v>
      </c>
      <c r="L34" s="60" t="s">
        <v>43</v>
      </c>
    </row>
    <row r="35" spans="1:12" ht="26.25" customHeight="1" x14ac:dyDescent="0.2">
      <c r="A35" s="62" t="s">
        <v>47</v>
      </c>
      <c r="B35" s="63" t="s">
        <v>95</v>
      </c>
      <c r="C35" s="62" t="s">
        <v>3</v>
      </c>
      <c r="D35" s="64" t="s">
        <v>185</v>
      </c>
      <c r="E35" s="23"/>
      <c r="F35" s="23"/>
      <c r="G35" s="23"/>
      <c r="H35" s="23"/>
      <c r="I35" s="32"/>
      <c r="J35" s="32"/>
      <c r="K35" s="32"/>
      <c r="L35" s="60"/>
    </row>
    <row r="36" spans="1:12" ht="45.75" customHeight="1" x14ac:dyDescent="0.2">
      <c r="A36" s="62" t="s">
        <v>48</v>
      </c>
      <c r="B36" s="63" t="s">
        <v>96</v>
      </c>
      <c r="C36" s="62" t="s">
        <v>16</v>
      </c>
      <c r="D36" s="64" t="s">
        <v>186</v>
      </c>
      <c r="E36" s="23"/>
      <c r="F36" s="23"/>
      <c r="G36" s="23"/>
      <c r="H36" s="23"/>
      <c r="I36" s="57" t="s">
        <v>34</v>
      </c>
      <c r="J36" s="58" t="s">
        <v>17</v>
      </c>
      <c r="K36" s="59" t="s">
        <v>187</v>
      </c>
      <c r="L36" s="60" t="s">
        <v>43</v>
      </c>
    </row>
    <row r="37" spans="1:12" ht="75" customHeight="1" x14ac:dyDescent="0.2">
      <c r="A37" s="62" t="s">
        <v>49</v>
      </c>
      <c r="B37" s="63" t="s">
        <v>97</v>
      </c>
      <c r="C37" s="62" t="s">
        <v>16</v>
      </c>
      <c r="D37" s="64" t="s">
        <v>186</v>
      </c>
      <c r="E37" s="23"/>
      <c r="F37" s="23"/>
      <c r="G37" s="23"/>
      <c r="H37" s="23"/>
      <c r="I37" s="57" t="s">
        <v>98</v>
      </c>
      <c r="J37" s="58" t="s">
        <v>17</v>
      </c>
      <c r="K37" s="65">
        <v>192.9</v>
      </c>
      <c r="L37" s="60" t="s">
        <v>43</v>
      </c>
    </row>
    <row r="38" spans="1:12" ht="45" customHeight="1" x14ac:dyDescent="0.2">
      <c r="A38" s="62" t="s">
        <v>50</v>
      </c>
      <c r="B38" s="63" t="s">
        <v>99</v>
      </c>
      <c r="C38" s="62" t="s">
        <v>14</v>
      </c>
      <c r="D38" s="64" t="s">
        <v>188</v>
      </c>
      <c r="E38" s="23"/>
      <c r="F38" s="23"/>
      <c r="G38" s="23"/>
      <c r="H38" s="23"/>
      <c r="I38" s="57" t="s">
        <v>100</v>
      </c>
      <c r="J38" s="58" t="s">
        <v>101</v>
      </c>
      <c r="K38" s="59" t="s">
        <v>189</v>
      </c>
      <c r="L38" s="60" t="s">
        <v>43</v>
      </c>
    </row>
    <row r="39" spans="1:12" x14ac:dyDescent="0.2">
      <c r="A39" s="89" t="s">
        <v>102</v>
      </c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1"/>
    </row>
    <row r="40" spans="1:12" ht="14.25" customHeight="1" x14ac:dyDescent="0.2">
      <c r="A40" s="56" t="s">
        <v>51</v>
      </c>
      <c r="B40" s="76" t="s">
        <v>71</v>
      </c>
      <c r="C40" s="56" t="s">
        <v>2</v>
      </c>
      <c r="D40" s="78" t="s">
        <v>151</v>
      </c>
      <c r="E40" s="80" t="s">
        <v>38</v>
      </c>
      <c r="F40" s="82" t="s">
        <v>14</v>
      </c>
      <c r="G40" s="93">
        <f>1.5*2.4</f>
        <v>3.5999999999999996</v>
      </c>
      <c r="H40" s="82" t="s">
        <v>36</v>
      </c>
      <c r="I40" s="57" t="s">
        <v>72</v>
      </c>
      <c r="J40" s="58" t="s">
        <v>2</v>
      </c>
      <c r="K40" s="59" t="s">
        <v>103</v>
      </c>
      <c r="L40" s="60" t="s">
        <v>43</v>
      </c>
    </row>
    <row r="41" spans="1:12" ht="45" customHeight="1" x14ac:dyDescent="0.2">
      <c r="A41" s="61"/>
      <c r="B41" s="77"/>
      <c r="C41" s="48"/>
      <c r="D41" s="79"/>
      <c r="E41" s="81"/>
      <c r="F41" s="83"/>
      <c r="G41" s="94"/>
      <c r="H41" s="83"/>
      <c r="I41" s="57" t="s">
        <v>73</v>
      </c>
      <c r="J41" s="58" t="s">
        <v>2</v>
      </c>
      <c r="K41" s="59" t="s">
        <v>104</v>
      </c>
      <c r="L41" s="60" t="s">
        <v>43</v>
      </c>
    </row>
    <row r="42" spans="1:12" ht="81" customHeight="1" x14ac:dyDescent="0.2">
      <c r="A42" s="62" t="s">
        <v>52</v>
      </c>
      <c r="B42" s="63" t="s">
        <v>105</v>
      </c>
      <c r="C42" s="62" t="s">
        <v>19</v>
      </c>
      <c r="D42" s="64" t="s">
        <v>152</v>
      </c>
      <c r="E42" s="23"/>
      <c r="F42" s="23"/>
      <c r="G42" s="23"/>
      <c r="H42" s="23"/>
      <c r="I42" s="57" t="s">
        <v>106</v>
      </c>
      <c r="J42" s="58" t="s">
        <v>20</v>
      </c>
      <c r="K42" s="59" t="s">
        <v>85</v>
      </c>
      <c r="L42" s="60" t="s">
        <v>43</v>
      </c>
    </row>
    <row r="43" spans="1:12" ht="52.5" customHeight="1" x14ac:dyDescent="0.2">
      <c r="A43" s="62" t="s">
        <v>53</v>
      </c>
      <c r="B43" s="63" t="s">
        <v>139</v>
      </c>
      <c r="C43" s="62" t="s">
        <v>67</v>
      </c>
      <c r="D43" s="64" t="s">
        <v>153</v>
      </c>
      <c r="E43" s="23"/>
      <c r="F43" s="23"/>
      <c r="G43" s="23"/>
      <c r="H43" s="23"/>
      <c r="I43" s="32"/>
      <c r="J43" s="32"/>
      <c r="K43" s="32"/>
      <c r="L43" s="51"/>
    </row>
    <row r="44" spans="1:12" ht="38.25" customHeight="1" x14ac:dyDescent="0.2">
      <c r="A44" s="62" t="s">
        <v>54</v>
      </c>
      <c r="B44" s="63" t="s">
        <v>95</v>
      </c>
      <c r="C44" s="62" t="s">
        <v>3</v>
      </c>
      <c r="D44" s="64" t="s">
        <v>107</v>
      </c>
      <c r="E44" s="23"/>
      <c r="F44" s="23"/>
      <c r="G44" s="23"/>
      <c r="H44" s="23"/>
      <c r="I44" s="32"/>
      <c r="J44" s="32"/>
      <c r="K44" s="32"/>
      <c r="L44" s="51"/>
    </row>
    <row r="45" spans="1:12" ht="28.5" customHeight="1" x14ac:dyDescent="0.2">
      <c r="A45" s="56" t="s">
        <v>55</v>
      </c>
      <c r="B45" s="76" t="s">
        <v>108</v>
      </c>
      <c r="C45" s="84" t="s">
        <v>14</v>
      </c>
      <c r="D45" s="78" t="s">
        <v>154</v>
      </c>
      <c r="E45" s="46"/>
      <c r="F45" s="46"/>
      <c r="G45" s="46"/>
      <c r="H45" s="46"/>
      <c r="I45" s="57" t="s">
        <v>109</v>
      </c>
      <c r="J45" s="58" t="s">
        <v>20</v>
      </c>
      <c r="K45" s="59" t="s">
        <v>110</v>
      </c>
      <c r="L45" s="60" t="s">
        <v>43</v>
      </c>
    </row>
    <row r="46" spans="1:12" ht="41.25" customHeight="1" x14ac:dyDescent="0.2">
      <c r="A46" s="61"/>
      <c r="B46" s="77"/>
      <c r="C46" s="85"/>
      <c r="D46" s="79"/>
      <c r="E46" s="48"/>
      <c r="F46" s="48"/>
      <c r="G46" s="48"/>
      <c r="H46" s="48"/>
      <c r="I46" s="57" t="s">
        <v>111</v>
      </c>
      <c r="J46" s="58" t="s">
        <v>14</v>
      </c>
      <c r="K46" s="59" t="s">
        <v>112</v>
      </c>
      <c r="L46" s="60" t="s">
        <v>43</v>
      </c>
    </row>
    <row r="47" spans="1:12" ht="14.25" customHeight="1" x14ac:dyDescent="0.2">
      <c r="A47" s="56" t="s">
        <v>56</v>
      </c>
      <c r="B47" s="76" t="s">
        <v>77</v>
      </c>
      <c r="C47" s="56" t="s">
        <v>14</v>
      </c>
      <c r="D47" s="78" t="s">
        <v>155</v>
      </c>
      <c r="E47" s="46"/>
      <c r="F47" s="46"/>
      <c r="G47" s="46"/>
      <c r="H47" s="46"/>
      <c r="I47" s="57" t="s">
        <v>78</v>
      </c>
      <c r="J47" s="58" t="s">
        <v>14</v>
      </c>
      <c r="K47" s="59" t="s">
        <v>113</v>
      </c>
      <c r="L47" s="60" t="s">
        <v>43</v>
      </c>
    </row>
    <row r="48" spans="1:12" ht="42.75" customHeight="1" x14ac:dyDescent="0.2">
      <c r="A48" s="61"/>
      <c r="B48" s="77"/>
      <c r="C48" s="48"/>
      <c r="D48" s="79"/>
      <c r="E48" s="48"/>
      <c r="F48" s="48"/>
      <c r="G48" s="48"/>
      <c r="H48" s="48"/>
      <c r="I48" s="57" t="s">
        <v>79</v>
      </c>
      <c r="J48" s="58" t="s">
        <v>14</v>
      </c>
      <c r="K48" s="65" t="s">
        <v>114</v>
      </c>
      <c r="L48" s="60" t="s">
        <v>43</v>
      </c>
    </row>
    <row r="49" spans="1:12" ht="15" customHeight="1" x14ac:dyDescent="0.2">
      <c r="A49" s="56" t="s">
        <v>57</v>
      </c>
      <c r="B49" s="76" t="s">
        <v>116</v>
      </c>
      <c r="C49" s="84" t="s">
        <v>16</v>
      </c>
      <c r="D49" s="78" t="s">
        <v>156</v>
      </c>
      <c r="E49" s="46"/>
      <c r="F49" s="46"/>
      <c r="G49" s="46"/>
      <c r="H49" s="46"/>
      <c r="I49" s="57" t="s">
        <v>89</v>
      </c>
      <c r="J49" s="58" t="s">
        <v>14</v>
      </c>
      <c r="K49" s="59" t="s">
        <v>117</v>
      </c>
      <c r="L49" s="60" t="s">
        <v>43</v>
      </c>
    </row>
    <row r="50" spans="1:12" ht="43.5" customHeight="1" x14ac:dyDescent="0.2">
      <c r="A50" s="66"/>
      <c r="B50" s="86"/>
      <c r="C50" s="87"/>
      <c r="D50" s="88"/>
      <c r="E50" s="47"/>
      <c r="F50" s="47"/>
      <c r="G50" s="47"/>
      <c r="H50" s="47"/>
      <c r="I50" s="57" t="s">
        <v>118</v>
      </c>
      <c r="J50" s="58" t="s">
        <v>2</v>
      </c>
      <c r="K50" s="59" t="s">
        <v>119</v>
      </c>
      <c r="L50" s="60" t="s">
        <v>43</v>
      </c>
    </row>
    <row r="51" spans="1:12" ht="42.75" customHeight="1" x14ac:dyDescent="0.2">
      <c r="A51" s="61"/>
      <c r="B51" s="77"/>
      <c r="C51" s="85"/>
      <c r="D51" s="79"/>
      <c r="E51" s="48"/>
      <c r="F51" s="48"/>
      <c r="G51" s="48"/>
      <c r="H51" s="48"/>
      <c r="I51" s="57" t="s">
        <v>94</v>
      </c>
      <c r="J51" s="58" t="s">
        <v>2</v>
      </c>
      <c r="K51" s="65" t="s">
        <v>121</v>
      </c>
      <c r="L51" s="60" t="s">
        <v>43</v>
      </c>
    </row>
    <row r="52" spans="1:12" ht="45.75" customHeight="1" x14ac:dyDescent="0.2">
      <c r="A52" s="62" t="s">
        <v>58</v>
      </c>
      <c r="B52" s="63" t="s">
        <v>96</v>
      </c>
      <c r="C52" s="62" t="s">
        <v>16</v>
      </c>
      <c r="D52" s="64" t="s">
        <v>157</v>
      </c>
      <c r="E52" s="23"/>
      <c r="F52" s="23"/>
      <c r="G52" s="23"/>
      <c r="H52" s="23"/>
      <c r="I52" s="57" t="s">
        <v>34</v>
      </c>
      <c r="J52" s="58" t="s">
        <v>17</v>
      </c>
      <c r="K52" s="59" t="s">
        <v>123</v>
      </c>
      <c r="L52" s="60" t="s">
        <v>43</v>
      </c>
    </row>
    <row r="53" spans="1:12" ht="69" customHeight="1" x14ac:dyDescent="0.2">
      <c r="A53" s="62" t="s">
        <v>59</v>
      </c>
      <c r="B53" s="63" t="s">
        <v>97</v>
      </c>
      <c r="C53" s="62" t="s">
        <v>16</v>
      </c>
      <c r="D53" s="64" t="s">
        <v>157</v>
      </c>
      <c r="E53" s="23"/>
      <c r="F53" s="23"/>
      <c r="G53" s="23"/>
      <c r="H53" s="23"/>
      <c r="I53" s="57" t="s">
        <v>98</v>
      </c>
      <c r="J53" s="58" t="s">
        <v>17</v>
      </c>
      <c r="K53" s="65">
        <v>47.3</v>
      </c>
      <c r="L53" s="60" t="s">
        <v>43</v>
      </c>
    </row>
    <row r="54" spans="1:12" ht="28.5" customHeight="1" x14ac:dyDescent="0.2">
      <c r="A54" s="62" t="s">
        <v>60</v>
      </c>
      <c r="B54" s="63" t="s">
        <v>99</v>
      </c>
      <c r="C54" s="62" t="s">
        <v>14</v>
      </c>
      <c r="D54" s="64" t="s">
        <v>158</v>
      </c>
      <c r="E54" s="23"/>
      <c r="F54" s="23"/>
      <c r="G54" s="23"/>
      <c r="H54" s="23"/>
      <c r="I54" s="57" t="s">
        <v>100</v>
      </c>
      <c r="J54" s="58" t="s">
        <v>101</v>
      </c>
      <c r="K54" s="59" t="s">
        <v>127</v>
      </c>
      <c r="L54" s="60" t="s">
        <v>43</v>
      </c>
    </row>
    <row r="55" spans="1:12" ht="14.25" customHeight="1" x14ac:dyDescent="0.2">
      <c r="A55" s="89" t="s">
        <v>128</v>
      </c>
      <c r="B55" s="90"/>
      <c r="C55" s="90"/>
      <c r="D55" s="90"/>
      <c r="E55" s="90"/>
      <c r="F55" s="90"/>
      <c r="G55" s="90"/>
      <c r="H55" s="90"/>
      <c r="I55" s="90"/>
      <c r="J55" s="90"/>
      <c r="K55" s="90"/>
      <c r="L55" s="91"/>
    </row>
    <row r="56" spans="1:12" ht="14.25" customHeight="1" x14ac:dyDescent="0.2">
      <c r="A56" s="56" t="s">
        <v>61</v>
      </c>
      <c r="B56" s="76" t="s">
        <v>130</v>
      </c>
      <c r="C56" s="56" t="s">
        <v>2</v>
      </c>
      <c r="D56" s="78" t="s">
        <v>159</v>
      </c>
      <c r="E56" s="80" t="s">
        <v>38</v>
      </c>
      <c r="F56" s="82" t="s">
        <v>14</v>
      </c>
      <c r="G56" s="93">
        <f>11.52*2.4</f>
        <v>27.648</v>
      </c>
      <c r="H56" s="82" t="s">
        <v>36</v>
      </c>
      <c r="I56" s="57" t="s">
        <v>72</v>
      </c>
      <c r="J56" s="58" t="s">
        <v>2</v>
      </c>
      <c r="K56" s="59" t="s">
        <v>145</v>
      </c>
      <c r="L56" s="60" t="s">
        <v>43</v>
      </c>
    </row>
    <row r="57" spans="1:12" ht="53.25" customHeight="1" x14ac:dyDescent="0.2">
      <c r="A57" s="61"/>
      <c r="B57" s="77"/>
      <c r="C57" s="48"/>
      <c r="D57" s="79"/>
      <c r="E57" s="81"/>
      <c r="F57" s="83"/>
      <c r="G57" s="94"/>
      <c r="H57" s="83"/>
      <c r="I57" s="57" t="s">
        <v>73</v>
      </c>
      <c r="J57" s="58" t="s">
        <v>2</v>
      </c>
      <c r="K57" s="59" t="s">
        <v>62</v>
      </c>
      <c r="L57" s="60" t="s">
        <v>43</v>
      </c>
    </row>
    <row r="58" spans="1:12" ht="52.5" customHeight="1" x14ac:dyDescent="0.2">
      <c r="A58" s="62" t="s">
        <v>62</v>
      </c>
      <c r="B58" s="63" t="s">
        <v>132</v>
      </c>
      <c r="C58" s="62" t="s">
        <v>19</v>
      </c>
      <c r="D58" s="64" t="s">
        <v>160</v>
      </c>
      <c r="E58" s="23"/>
      <c r="F58" s="23"/>
      <c r="G58" s="23"/>
      <c r="H58" s="23"/>
      <c r="I58" s="57" t="s">
        <v>106</v>
      </c>
      <c r="J58" s="58" t="s">
        <v>20</v>
      </c>
      <c r="K58" s="59" t="s">
        <v>146</v>
      </c>
      <c r="L58" s="60" t="s">
        <v>43</v>
      </c>
    </row>
    <row r="59" spans="1:12" ht="41.25" customHeight="1" x14ac:dyDescent="0.2">
      <c r="A59" s="62" t="s">
        <v>63</v>
      </c>
      <c r="B59" s="63" t="s">
        <v>139</v>
      </c>
      <c r="C59" s="62" t="s">
        <v>67</v>
      </c>
      <c r="D59" s="64" t="s">
        <v>161</v>
      </c>
      <c r="E59" s="23"/>
      <c r="F59" s="23"/>
      <c r="G59" s="23"/>
      <c r="H59" s="23"/>
      <c r="I59" s="32"/>
      <c r="J59" s="32"/>
      <c r="K59" s="32"/>
      <c r="L59" s="51"/>
    </row>
    <row r="60" spans="1:12" ht="15.75" customHeight="1" x14ac:dyDescent="0.2">
      <c r="A60" s="62" t="s">
        <v>64</v>
      </c>
      <c r="B60" s="63" t="s">
        <v>95</v>
      </c>
      <c r="C60" s="62" t="s">
        <v>3</v>
      </c>
      <c r="D60" s="64">
        <v>100</v>
      </c>
      <c r="E60" s="23"/>
      <c r="F60" s="23"/>
      <c r="G60" s="23"/>
      <c r="H60" s="23"/>
      <c r="I60" s="32"/>
      <c r="J60" s="32"/>
      <c r="K60" s="32"/>
      <c r="L60" s="51"/>
    </row>
    <row r="61" spans="1:12" ht="27" customHeight="1" x14ac:dyDescent="0.2">
      <c r="A61" s="56" t="s">
        <v>65</v>
      </c>
      <c r="B61" s="76" t="s">
        <v>108</v>
      </c>
      <c r="C61" s="56" t="s">
        <v>14</v>
      </c>
      <c r="D61" s="78" t="s">
        <v>162</v>
      </c>
      <c r="E61" s="46"/>
      <c r="F61" s="46"/>
      <c r="G61" s="46"/>
      <c r="H61" s="46"/>
      <c r="I61" s="57" t="s">
        <v>109</v>
      </c>
      <c r="J61" s="58" t="s">
        <v>20</v>
      </c>
      <c r="K61" s="59" t="s">
        <v>135</v>
      </c>
      <c r="L61" s="60" t="s">
        <v>43</v>
      </c>
    </row>
    <row r="62" spans="1:12" ht="39.75" customHeight="1" x14ac:dyDescent="0.2">
      <c r="A62" s="61"/>
      <c r="B62" s="77"/>
      <c r="C62" s="48"/>
      <c r="D62" s="79"/>
      <c r="E62" s="48"/>
      <c r="F62" s="48"/>
      <c r="G62" s="48"/>
      <c r="H62" s="48"/>
      <c r="I62" s="57" t="s">
        <v>111</v>
      </c>
      <c r="J62" s="58" t="s">
        <v>14</v>
      </c>
      <c r="K62" s="59" t="s">
        <v>147</v>
      </c>
      <c r="L62" s="60" t="s">
        <v>43</v>
      </c>
    </row>
    <row r="63" spans="1:12" ht="14.25" customHeight="1" x14ac:dyDescent="0.2">
      <c r="A63" s="56" t="s">
        <v>66</v>
      </c>
      <c r="B63" s="76" t="s">
        <v>80</v>
      </c>
      <c r="C63" s="84" t="s">
        <v>16</v>
      </c>
      <c r="D63" s="78" t="s">
        <v>163</v>
      </c>
      <c r="E63" s="46"/>
      <c r="F63" s="46"/>
      <c r="G63" s="46"/>
      <c r="H63" s="46"/>
      <c r="I63" s="57" t="s">
        <v>34</v>
      </c>
      <c r="J63" s="58" t="s">
        <v>17</v>
      </c>
      <c r="K63" s="59" t="s">
        <v>148</v>
      </c>
      <c r="L63" s="60" t="s">
        <v>43</v>
      </c>
    </row>
    <row r="64" spans="1:12" ht="50.25" customHeight="1" x14ac:dyDescent="0.2">
      <c r="A64" s="68"/>
      <c r="B64" s="77"/>
      <c r="C64" s="85"/>
      <c r="D64" s="79"/>
      <c r="E64" s="48"/>
      <c r="F64" s="48"/>
      <c r="G64" s="48"/>
      <c r="H64" s="48"/>
      <c r="I64" s="57" t="s">
        <v>81</v>
      </c>
      <c r="J64" s="58" t="s">
        <v>14</v>
      </c>
      <c r="K64" s="65">
        <v>2.8500000000000001E-2</v>
      </c>
      <c r="L64" s="60" t="s">
        <v>43</v>
      </c>
    </row>
    <row r="65" spans="1:12" ht="39" customHeight="1" x14ac:dyDescent="0.2">
      <c r="A65" s="62" t="s">
        <v>115</v>
      </c>
      <c r="B65" s="63" t="s">
        <v>82</v>
      </c>
      <c r="C65" s="62" t="s">
        <v>83</v>
      </c>
      <c r="D65" s="64" t="s">
        <v>164</v>
      </c>
      <c r="E65" s="23"/>
      <c r="F65" s="23"/>
      <c r="G65" s="23"/>
      <c r="H65" s="23"/>
      <c r="I65" s="57" t="s">
        <v>84</v>
      </c>
      <c r="J65" s="58" t="s">
        <v>2</v>
      </c>
      <c r="K65" s="65">
        <v>1.5</v>
      </c>
      <c r="L65" s="60" t="s">
        <v>43</v>
      </c>
    </row>
    <row r="66" spans="1:12" ht="14.25" customHeight="1" x14ac:dyDescent="0.2">
      <c r="A66" s="56" t="s">
        <v>120</v>
      </c>
      <c r="B66" s="76" t="s">
        <v>77</v>
      </c>
      <c r="C66" s="56" t="s">
        <v>14</v>
      </c>
      <c r="D66" s="78" t="s">
        <v>165</v>
      </c>
      <c r="E66" s="46"/>
      <c r="F66" s="46"/>
      <c r="G66" s="46"/>
      <c r="H66" s="46"/>
      <c r="I66" s="57" t="s">
        <v>78</v>
      </c>
      <c r="J66" s="58" t="s">
        <v>14</v>
      </c>
      <c r="K66" s="59" t="s">
        <v>149</v>
      </c>
      <c r="L66" s="60" t="s">
        <v>43</v>
      </c>
    </row>
    <row r="67" spans="1:12" ht="49.5" customHeight="1" x14ac:dyDescent="0.2">
      <c r="A67" s="61"/>
      <c r="B67" s="77"/>
      <c r="C67" s="48"/>
      <c r="D67" s="79"/>
      <c r="E67" s="48"/>
      <c r="F67" s="48"/>
      <c r="G67" s="48"/>
      <c r="H67" s="48"/>
      <c r="I67" s="57" t="s">
        <v>79</v>
      </c>
      <c r="J67" s="58" t="s">
        <v>14</v>
      </c>
      <c r="K67" s="65">
        <v>0.92549999999999999</v>
      </c>
      <c r="L67" s="60" t="s">
        <v>43</v>
      </c>
    </row>
    <row r="68" spans="1:12" ht="14.25" customHeight="1" x14ac:dyDescent="0.2">
      <c r="A68" s="56" t="s">
        <v>122</v>
      </c>
      <c r="B68" s="76" t="s">
        <v>140</v>
      </c>
      <c r="C68" s="56" t="s">
        <v>16</v>
      </c>
      <c r="D68" s="78" t="s">
        <v>166</v>
      </c>
      <c r="E68" s="46"/>
      <c r="F68" s="46"/>
      <c r="G68" s="46"/>
      <c r="H68" s="46"/>
      <c r="I68" s="57" t="s">
        <v>89</v>
      </c>
      <c r="J68" s="58" t="s">
        <v>14</v>
      </c>
      <c r="K68" s="69">
        <f>0.0002+0.0012</f>
        <v>1.4E-3</v>
      </c>
      <c r="L68" s="60" t="s">
        <v>43</v>
      </c>
    </row>
    <row r="69" spans="1:12" ht="14.25" customHeight="1" x14ac:dyDescent="0.2">
      <c r="A69" s="66"/>
      <c r="B69" s="86"/>
      <c r="C69" s="47"/>
      <c r="D69" s="88"/>
      <c r="E69" s="47"/>
      <c r="F69" s="47"/>
      <c r="G69" s="47"/>
      <c r="H69" s="47"/>
      <c r="I69" s="57" t="s">
        <v>118</v>
      </c>
      <c r="J69" s="58" t="s">
        <v>2</v>
      </c>
      <c r="K69" s="69">
        <f>0.081+0.016</f>
        <v>9.7000000000000003E-2</v>
      </c>
      <c r="L69" s="60" t="s">
        <v>43</v>
      </c>
    </row>
    <row r="70" spans="1:12" ht="42" customHeight="1" x14ac:dyDescent="0.2">
      <c r="A70" s="61"/>
      <c r="B70" s="77"/>
      <c r="C70" s="48"/>
      <c r="D70" s="79"/>
      <c r="E70" s="48"/>
      <c r="F70" s="48"/>
      <c r="G70" s="48"/>
      <c r="H70" s="48"/>
      <c r="I70" s="57" t="s">
        <v>94</v>
      </c>
      <c r="J70" s="58" t="s">
        <v>2</v>
      </c>
      <c r="K70" s="70">
        <v>12.24</v>
      </c>
      <c r="L70" s="60" t="s">
        <v>43</v>
      </c>
    </row>
    <row r="71" spans="1:12" ht="45.75" customHeight="1" x14ac:dyDescent="0.2">
      <c r="A71" s="62" t="s">
        <v>124</v>
      </c>
      <c r="B71" s="63" t="s">
        <v>96</v>
      </c>
      <c r="C71" s="62" t="s">
        <v>16</v>
      </c>
      <c r="D71" s="64" t="s">
        <v>167</v>
      </c>
      <c r="E71" s="23"/>
      <c r="F71" s="23"/>
      <c r="G71" s="23"/>
      <c r="H71" s="23"/>
      <c r="I71" s="57" t="s">
        <v>34</v>
      </c>
      <c r="J71" s="58" t="s">
        <v>17</v>
      </c>
      <c r="K71" s="59" t="s">
        <v>150</v>
      </c>
      <c r="L71" s="60" t="s">
        <v>43</v>
      </c>
    </row>
    <row r="72" spans="1:12" ht="70.5" customHeight="1" x14ac:dyDescent="0.2">
      <c r="A72" s="62" t="s">
        <v>125</v>
      </c>
      <c r="B72" s="63" t="s">
        <v>97</v>
      </c>
      <c r="C72" s="62" t="s">
        <v>16</v>
      </c>
      <c r="D72" s="64" t="s">
        <v>167</v>
      </c>
      <c r="E72" s="23"/>
      <c r="F72" s="23"/>
      <c r="G72" s="23"/>
      <c r="H72" s="23"/>
      <c r="I72" s="57" t="s">
        <v>98</v>
      </c>
      <c r="J72" s="58" t="s">
        <v>17</v>
      </c>
      <c r="K72" s="65">
        <v>315</v>
      </c>
      <c r="L72" s="60" t="s">
        <v>43</v>
      </c>
    </row>
    <row r="73" spans="1:12" ht="57" customHeight="1" x14ac:dyDescent="0.2">
      <c r="A73" s="62" t="s">
        <v>126</v>
      </c>
      <c r="B73" s="63" t="s">
        <v>194</v>
      </c>
      <c r="C73" s="62" t="s">
        <v>19</v>
      </c>
      <c r="D73" s="64" t="s">
        <v>168</v>
      </c>
      <c r="E73" s="23"/>
      <c r="F73" s="23"/>
      <c r="G73" s="23"/>
      <c r="H73" s="23"/>
      <c r="I73" s="57" t="s">
        <v>86</v>
      </c>
      <c r="J73" s="58" t="s">
        <v>17</v>
      </c>
      <c r="K73" s="65">
        <v>281.25</v>
      </c>
      <c r="L73" s="60" t="s">
        <v>43</v>
      </c>
    </row>
    <row r="74" spans="1:12" ht="29.25" customHeight="1" x14ac:dyDescent="0.2">
      <c r="A74" s="62" t="s">
        <v>129</v>
      </c>
      <c r="B74" s="63" t="s">
        <v>99</v>
      </c>
      <c r="C74" s="62" t="s">
        <v>14</v>
      </c>
      <c r="D74" s="64" t="s">
        <v>169</v>
      </c>
      <c r="E74" s="23"/>
      <c r="F74" s="23"/>
      <c r="G74" s="23"/>
      <c r="H74" s="23"/>
      <c r="I74" s="57" t="s">
        <v>100</v>
      </c>
      <c r="J74" s="58" t="s">
        <v>101</v>
      </c>
      <c r="K74" s="59" t="s">
        <v>136</v>
      </c>
      <c r="L74" s="60" t="s">
        <v>43</v>
      </c>
    </row>
    <row r="75" spans="1:12" ht="14.25" customHeight="1" x14ac:dyDescent="0.2">
      <c r="A75" s="89" t="s">
        <v>137</v>
      </c>
      <c r="B75" s="90"/>
      <c r="C75" s="90"/>
      <c r="D75" s="90"/>
      <c r="E75" s="90"/>
      <c r="F75" s="90"/>
      <c r="G75" s="90"/>
      <c r="H75" s="90"/>
      <c r="I75" s="90"/>
      <c r="J75" s="90"/>
      <c r="K75" s="90"/>
      <c r="L75" s="91"/>
    </row>
    <row r="76" spans="1:12" ht="69.75" customHeight="1" x14ac:dyDescent="0.2">
      <c r="A76" s="62" t="s">
        <v>131</v>
      </c>
      <c r="B76" s="63" t="s">
        <v>138</v>
      </c>
      <c r="C76" s="62" t="s">
        <v>15</v>
      </c>
      <c r="D76" s="64" t="s">
        <v>190</v>
      </c>
      <c r="E76" s="53">
        <f>G18+[1]деф.вед.!G40+G56</f>
        <v>58.007999999999996</v>
      </c>
      <c r="F76" s="23"/>
      <c r="G76" s="23"/>
      <c r="H76" s="23"/>
      <c r="I76" s="32"/>
      <c r="J76" s="32"/>
      <c r="K76" s="32"/>
      <c r="L76" s="51"/>
    </row>
    <row r="77" spans="1:12" ht="54" customHeight="1" x14ac:dyDescent="0.2">
      <c r="A77" s="62" t="s">
        <v>133</v>
      </c>
      <c r="B77" s="63" t="s">
        <v>35</v>
      </c>
      <c r="C77" s="62" t="s">
        <v>15</v>
      </c>
      <c r="D77" s="64" t="s">
        <v>190</v>
      </c>
      <c r="E77" s="23"/>
      <c r="F77" s="23"/>
      <c r="G77" s="23"/>
      <c r="H77" s="23"/>
      <c r="I77" s="32"/>
      <c r="J77" s="32"/>
      <c r="K77" s="32"/>
      <c r="L77" s="51"/>
    </row>
    <row r="78" spans="1:12" ht="50.25" customHeight="1" x14ac:dyDescent="0.2">
      <c r="A78" s="71" t="s">
        <v>134</v>
      </c>
      <c r="B78" s="72" t="s">
        <v>69</v>
      </c>
      <c r="C78" s="73" t="s">
        <v>44</v>
      </c>
      <c r="D78" s="64" t="s">
        <v>190</v>
      </c>
      <c r="E78" s="23"/>
      <c r="F78" s="23"/>
      <c r="G78" s="23"/>
      <c r="H78" s="23"/>
      <c r="I78" s="32"/>
      <c r="J78" s="32"/>
      <c r="K78" s="32"/>
      <c r="L78" s="51"/>
    </row>
    <row r="79" spans="1:12" ht="14.25" customHeight="1" x14ac:dyDescent="0.2"/>
    <row r="80" spans="1:12" ht="14.25" customHeight="1" x14ac:dyDescent="0.2"/>
    <row r="81" spans="2:12" ht="46.5" customHeight="1" x14ac:dyDescent="0.25">
      <c r="B81" s="55" t="s">
        <v>29</v>
      </c>
      <c r="C81" s="55"/>
      <c r="D81" s="54"/>
      <c r="E81" s="74" t="s">
        <v>30</v>
      </c>
      <c r="F81" s="74"/>
      <c r="H81" s="92" t="s">
        <v>143</v>
      </c>
      <c r="I81" s="92"/>
      <c r="J81" s="92"/>
      <c r="K81" s="92"/>
      <c r="L81" s="92"/>
    </row>
    <row r="82" spans="2:12" ht="38.25" customHeight="1" x14ac:dyDescent="0.25">
      <c r="B82" s="42" t="s">
        <v>31</v>
      </c>
      <c r="C82" s="42"/>
      <c r="D82" s="49"/>
      <c r="E82" s="74" t="s">
        <v>32</v>
      </c>
      <c r="F82" s="75"/>
    </row>
    <row r="83" spans="2:12" ht="14.25" customHeight="1" x14ac:dyDescent="0.2"/>
    <row r="84" spans="2:12" ht="14.25" customHeight="1" x14ac:dyDescent="0.2"/>
    <row r="85" spans="2:12" ht="14.25" customHeight="1" x14ac:dyDescent="0.2"/>
    <row r="86" spans="2:12" ht="14.25" customHeight="1" x14ac:dyDescent="0.2"/>
    <row r="87" spans="2:12" ht="14.25" customHeight="1" x14ac:dyDescent="0.2"/>
    <row r="88" spans="2:12" ht="14.25" customHeight="1" x14ac:dyDescent="0.2"/>
    <row r="89" spans="2:12" ht="14.25" customHeight="1" x14ac:dyDescent="0.2"/>
  </sheetData>
  <mergeCells count="64">
    <mergeCell ref="B28:B31"/>
    <mergeCell ref="D28:D30"/>
    <mergeCell ref="C24:C25"/>
    <mergeCell ref="C22:C23"/>
    <mergeCell ref="I14:L14"/>
    <mergeCell ref="B68:B70"/>
    <mergeCell ref="D68:D70"/>
    <mergeCell ref="A75:L75"/>
    <mergeCell ref="E56:E57"/>
    <mergeCell ref="F56:F57"/>
    <mergeCell ref="G56:G57"/>
    <mergeCell ref="H56:H57"/>
    <mergeCell ref="D63:D64"/>
    <mergeCell ref="D61:D62"/>
    <mergeCell ref="B61:B62"/>
    <mergeCell ref="I3:L3"/>
    <mergeCell ref="A12:L12"/>
    <mergeCell ref="A3:C3"/>
    <mergeCell ref="A7:L7"/>
    <mergeCell ref="A9:L9"/>
    <mergeCell ref="A10:L10"/>
    <mergeCell ref="A11:L11"/>
    <mergeCell ref="A4:C4"/>
    <mergeCell ref="D22:D23"/>
    <mergeCell ref="B22:B23"/>
    <mergeCell ref="A14:A15"/>
    <mergeCell ref="B14:B15"/>
    <mergeCell ref="C14:D14"/>
    <mergeCell ref="A17:L17"/>
    <mergeCell ref="B18:B19"/>
    <mergeCell ref="D18:D19"/>
    <mergeCell ref="E18:E19"/>
    <mergeCell ref="E14:H14"/>
    <mergeCell ref="A39:L39"/>
    <mergeCell ref="A55:L55"/>
    <mergeCell ref="E81:F81"/>
    <mergeCell ref="H81:L81"/>
    <mergeCell ref="C18:C19"/>
    <mergeCell ref="G40:G41"/>
    <mergeCell ref="H40:H41"/>
    <mergeCell ref="D45:D46"/>
    <mergeCell ref="B47:B48"/>
    <mergeCell ref="D47:D48"/>
    <mergeCell ref="C45:C46"/>
    <mergeCell ref="B24:B25"/>
    <mergeCell ref="D24:D25"/>
    <mergeCell ref="F18:F19"/>
    <mergeCell ref="G18:G19"/>
    <mergeCell ref="H18:H19"/>
    <mergeCell ref="E82:F82"/>
    <mergeCell ref="B40:B41"/>
    <mergeCell ref="D40:D41"/>
    <mergeCell ref="E40:E41"/>
    <mergeCell ref="F40:F41"/>
    <mergeCell ref="B66:B67"/>
    <mergeCell ref="D66:D67"/>
    <mergeCell ref="B56:B57"/>
    <mergeCell ref="D56:D57"/>
    <mergeCell ref="C63:C64"/>
    <mergeCell ref="B63:B64"/>
    <mergeCell ref="B49:B51"/>
    <mergeCell ref="C49:C51"/>
    <mergeCell ref="D49:D51"/>
    <mergeCell ref="B45:B46"/>
  </mergeCells>
  <pageMargins left="0.21" right="0.23622047244094491" top="0.31496062992125984" bottom="0.23622047244094491" header="0.31496062992125984" footer="0.19685039370078741"/>
  <pageSetup paperSize="9" scale="89" fitToHeight="10" orientation="landscape" horizontalDpi="300" verticalDpi="300" r:id="rId1"/>
  <rowBreaks count="2" manualBreakCount="2">
    <brk id="21" max="11" man="1"/>
    <brk id="5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деф.вед.</vt:lpstr>
      <vt:lpstr>деф.вед.!Область_печати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sergeeva_za</dc:creator>
  <cp:lastModifiedBy>admins</cp:lastModifiedBy>
  <cp:lastPrinted>2023-03-17T01:50:49Z</cp:lastPrinted>
  <dcterms:created xsi:type="dcterms:W3CDTF">2002-02-11T05:58:42Z</dcterms:created>
  <dcterms:modified xsi:type="dcterms:W3CDTF">2023-03-17T01:50:56Z</dcterms:modified>
</cp:coreProperties>
</file>